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alkulation" sheetId="1" r:id="rId1"/>
  </sheets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0.00"/>
    <numFmt numFmtId="166" formatCode="0.0%"/>
    <numFmt numFmtId="167" formatCode="DD.MM.YYYY"/>
    <numFmt numFmtId="168" formatCode="#,##0"/>
  </numFmts>
  <fonts count="17">
    <!-- 0: Normal -->
    <font>
      <sz val="10"/>
      <color rgb="FF1E293B"/>
      <name val="Calibri"/>
    </font>
    <!-- 1: Bold -->
    <font>
      <b/>
      <sz val="10"/>
      <color rgb="FF1E293B"/>
      <name val="Calibri"/>
    </font>
    <!-- 2: Title -->
    <font>
      <b/>
      <sz val="15"/>
      <color rgb="FF1E73BE"/>
      <name val="Calibri"/>
    </font>
    <!-- 3: Subtitle -->
    <font>
      <i/>
      <sz val="9"/>
      <color rgb="FF64748B"/>
      <name val="Calibri"/>
    </font>
    <!-- 4: Header White Bold -->
    <font>
      <b/>
      <sz val="10"/>
      <color rgb="FFFFFFFF"/>
      <name val="Calibri"/>
    </font>
    <!-- 5: Total Bold -->
    <font>
      <b/>
      <sz val="10"/>
      <color rgb="FF0F172A"/>
      <name val="Calibri"/>
    </font>
    <!-- 6: Muted Footer -->
    <font>
      <sz val="8.5"/>
      <color rgb="FF94A3B8"/>
      <name val="Calibri"/>
    </font>
    <!-- 7: Section Header -->
    <font>
      <b/>
      <sz val="11"/>
      <color rgb="FF1E73BE"/>
      <name val="Calibri"/>
    </font>
    <!-- 8: Meta Label -->
    <font>
      <b/>
      <sz val="8.5"/>
      <color rgb="FF475569"/>
      <name val="Calibri"/>
    </font>
    <!-- 9: Day Num Workday -->
    <font>
      <b/>
      <sz val="8.5"/>
      <color rgb="FF1E293B"/>
      <name val="Calibri"/>
    </font>
    <!-- 10: Weekday Workday -->
    <font>
      <sz val="8"/>
      <color rgb="FF64748B"/>
      <name val="Calibri"/>
    </font>
    <!-- 11: Weekend Slate Bold -->
    <font>
      <b/>
      <sz val="8"/>
      <color rgb="FF94A3B8"/>
      <name val="Calibri"/>
    </font>
    <!-- 12: Calendar Code White Bold -->
    <font>
      <b/>
      <sz val="9"/>
      <color rgb="FFFFFFFF"/>
      <name val="Calibri"/>
    </font>
    <!-- 13: Holiday Amber Bold -->
    <font>
      <b/>
      <sz val="8"/>
      <color rgb="FFB45309"/>
      <name val="Calibri"/>
    </font>
    <!-- 14: Month Header Bold -->
    <font>
      <b/>
      <sz val="10"/>
      <color rgb="FFFFFFFF"/>
      <name val="Calibri"/>
    </font>
    <!-- 15: Small Legend -->
    <font>
      <sz val="9"/>
      <color rgb="FF334155"/>
      <name val="Calibri"/>
    </font>
    <!-- 16: Half Day Green Bold -->
    <font>
      <b/>
      <sz val="8.5"/>
      <color rgb="FF065F46"/>
      <name val="Calibri"/>
    </font>
  </fonts>
  <fills count="18">
    <!-- 0: none -->
    <fill>
      <patternFill patternType="none"/>
    </fill>
    <!-- 1: gray125 -->
    <fill>
      <patternFill patternType="gray125"/>
    </fill>
    <!-- 2: Brand Blue #1E73BE -->
    <fill>
      <patternFill patternType="solid">
        <fgColor rgb="FF1E73BE"/>
      </patternFill>
    </fill>
    <!-- 3: Zebra #F8FAFC -->
    <fill>
      <patternFill patternType="solid">
        <fgColor rgb="FFF8FAFC"/>
      </patternFill>
    </fill>
    <!-- 4: Total #EFF6FD -->
    <fill>
      <patternFill patternType="solid">
        <fgColor rgb="FFEFF6FD"/>
      </patternFill>
    </fill>
    <!-- 5: Meta Label #F1F5F9 -->
    <fill>
      <patternFill patternType="solid">
        <fgColor rgb="FFF1F5F9"/>
      </patternFill>
    </fill>
    <!-- 6: Card Header #E2E8F0 -->
    <fill>
      <patternFill patternType="solid">
        <fgColor rgb="FFE2E8F0"/>
      </patternFill>
    </fill>
    <!-- 7: Accent Subheader #1E293B -->
    <fill>
      <patternFill patternType="solid">
        <fgColor rgb="FF1E293B"/>
      </patternFill>
    </fill>
    <!-- 8: Weekend #F1F5F9 -->
    <fill>
      <patternFill patternType="solid">
        <fgColor rgb="FFF1F5F9"/>
      </patternFill>
    </fill>
    <!-- 9: Vacation Emerald #10B981 -->
    <fill>
      <patternFill patternType="solid">
        <fgColor rgb="FF10B981"/>
      </patternFill>
    </fill>
    <!-- 10: Sick Amber #F59E0B -->
    <fill>
      <patternFill patternType="solid">
        <fgColor rgb="FFF59E0B"/>
      </patternFill>
    </fill>
    <!-- 11: Special Coral #E11D48 -->
    <fill>
      <patternFill patternType="solid">
        <fgColor rgb="FFE11D48"/>
      </patternFill>
    </fill>
    <!-- 12: Gleittag Sky #0284C7 -->
    <fill>
      <patternFill patternType="solid">
        <fgColor rgb="FF0284C7"/>
      </patternFill>
    </fill>
    <!-- 13: Homeoffice Slate #64748B -->
    <fill>
      <patternFill patternType="solid">
        <fgColor rgb="FF64748B"/>
      </patternFill>
    </fill>
    <!-- 14: Holiday Tint #FEF3C7 -->
    <fill>
      <patternFill patternType="solid">
        <fgColor rgb="FFFEF3C7"/>
      </patternFill>
    </fill>
    <!-- 15: Month Header Navy #0F172A -->
    <fill>
      <patternFill patternType="solid">
        <fgColor rgb="FF0F172A"/>
      </patternFill>
    </fill>
    <!-- 16: Half Day Mint #A7F3D0 -->
    <fill>
      <patternFill patternType="solid">
        <fgColor rgb="FFA7F3D0"/>
      </patternFill>
    </fill>
    <!-- 17: Month Header Blue #2563EB -->
    <fill>
      <patternFill patternType="solid">
        <fgColor rgb="FF2563EB"/>
      </patternFill>
    </fill>
  </fills>
  <borders count="8">
    <!-- 0: None -->
    <border>
      <left/>
      <right/>
      <top/>
      <bottom/>
      <diagonal/>
    </border>
    <!-- 1: Thin grid #E2E8F0 --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!-- 2: Accounting Total: top thin #1E73BE, bottom double #1E73BE -->
    <border>
      <left>
        <color rgb="FFE2E8F0"/>
      </left>
      <right>
        <color rgb="FFE2E8F0"/>
      </right>
      <top style="thin">
        <color rgb="FF1E73BE"/>
      </top>
      <bottom style="double">
        <color rgb="FF1E73BE"/>
      </bottom>
    </border>
    <!-- 3: Card Box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4: Bottom line only #CBD5E1 -->
    <border>
      <left/>
      <right/>
      <top/>
      <bottom style="thin">
        <color rgb="FFCBD5E1"/>
      </bottom>
    </border>
    <!-- 5: Header border -->
    <border>
      <left style="thin">
        <color rgb="FF60A5FA"/>
      </left>
      <right style="thin">
        <color rgb="FF60A5FA"/>
      </right>
      <top/>
      <bottom style="medium">
        <color rgb="FF0F172A"/>
      </bottom>
    </border>
    <!-- 6: Calendar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7: Month divider border -->
    <border>
      <left style="thin">
        <color rgb="FFE2E8F0"/>
      </left>
      <right style="medium">
        <color rgb="FF1E73BE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8">
    <!-- 0: Normal -->
    <xf numFmtId="0" fontId="0" fillId="0" borderId="0" xfId="0">
      <alignment vertical="center"/>
    </xf>
    <!-- 1: Bold -->
    <xf numFmtId="0" fontId="1" fillId="0" borderId="0" xfId="0" applyFont="1">
      <alignment vertical="center"/>
    </xf>
    <!-- 2: Title -->
    <xf numFmtId="0" fontId="2" fillId="0" borderId="0" xfId="0" applyFont="1">
      <alignment vertical="center"/>
    </xf>
    <!-- 3: Subtitle -->
    <xf numFmtId="0" fontId="3" fillId="0" borderId="0" xfId="0" applyFont="1">
      <alignment vertical="center"/>
    </xf>
    <!-- 4: Header Left -->
    <xf numFmtId="0" fontId="4" fillId="2" borderId="5" xfId="0" applyFont="1" applyFill="1" applyBorder="1">
      <alignment horizontal="left" vertical="center"/>
    </xf>
    <!-- 5: Header Center -->
    <xf numFmtId="0" fontId="4" fillId="2" borderId="5" xfId="0" applyFont="1" applyFill="1" applyBorder="1">
      <alignment horizontal="center" vertical="center"/>
    </xf>
    <!-- 6: Header Right -->
    <xf numFmtId="0" fontId="4" fillId="2" borderId="5" xfId="0" applyFont="1" applyFill="1" applyBorder="1">
      <alignment horizontal="right" vertical="center"/>
    </xf>
    <!-- 7: Data White Left -->
    <xf numFmtId="0" fontId="0" fillId="0" borderId="1" xfId="0" applyBorder="1">
      <alignment horizontal="left" vertical="center"/>
    </xf>
    <!-- 8: Data White Center -->
    <xf numFmtId="0" fontId="0" fillId="0" borderId="1" xfId="0" applyBorder="1">
      <alignment horizontal="center" vertical="center"/>
    </xf>
    <!-- 9: Data White Right -->
    <xf numFmtId="0" fontId="0" fillId="0" borderId="1" xfId="0" applyBorder="1">
      <alignment horizontal="right" vertical="center"/>
    </xf>
    <!-- 10: Data White Hours (0.00) -->
    <xf numFmtId="165" fontId="0" fillId="0" borderId="1" xfId="0" applyNumberFormat="1" applyBorder="1">
      <alignment horizontal="right" vertical="center"/>
    </xf>
    <!-- 11: Data White Currency -->
    <xf numFmtId="164" fontId="0" fillId="0" borderId="1" xfId="0" applyNumberFormat="1" applyBorder="1">
      <alignment horizontal="right" vertical="center"/>
    </xf>
    <!-- 12: Data White Percent -->
    <xf numFmtId="166" fontId="0" fillId="0" borderId="1" xfId="0" applyNumberFormat="1" applyBorder="1">
      <alignment horizontal="right" vertical="center"/>
    </xf>
    <!-- 13: Data Zebra Left -->
    <xf numFmtId="0" fontId="0" fillId="3" borderId="1" xfId="0" applyFill="1" applyBorder="1">
      <alignment horizontal="left" vertical="center"/>
    </xf>
    <!-- 14: Data Zebra Center -->
    <xf numFmtId="0" fontId="0" fillId="3" borderId="1" xfId="0" applyFill="1" applyBorder="1">
      <alignment horizontal="center" vertical="center"/>
    </xf>
    <!-- 15: Data Zebra Right -->
    <xf numFmtId="0" fontId="0" fillId="3" borderId="1" xfId="0" applyFill="1" applyBorder="1">
      <alignment horizontal="right" vertical="center"/>
    </xf>
    <!-- 16: Data Zebra Hours -->
    <xf numFmtId="165" fontId="0" fillId="3" borderId="1" xfId="0" applyNumberFormat="1" applyFill="1" applyBorder="1">
      <alignment horizontal="right" vertical="center"/>
    </xf>
    <!-- 17: Data Zebra Currency -->
    <xf numFmtId="164" fontId="0" fillId="3" borderId="1" xfId="0" applyNumberFormat="1" applyFill="1" applyBorder="1">
      <alignment horizontal="right" vertical="center"/>
    </xf>
    <!-- 18: Data Zebra Percent -->
    <xf numFmtId="166" fontId="0" fillId="3" borderId="1" xfId="0" applyNumberFormat="1" applyFill="1" applyBorder="1">
      <alignment horizontal="right" vertical="center"/>
    </xf>
    <!-- 19: Total Row Left -->
    <xf numFmtId="0" fontId="5" fillId="4" borderId="2" xfId="0" applyFont="1" applyFill="1" applyBorder="1">
      <alignment horizontal="left" vertical="center"/>
    </xf>
    <!-- 20: Total Row Center -->
    <xf numFmtId="0" fontId="5" fillId="4" borderId="2" xfId="0" applyFont="1" applyFill="1" applyBorder="1">
      <alignment horizontal="center" vertical="center"/>
    </xf>
    <!-- 21: Total Row Hours -->
    <xf numFmtId="165" fontId="5" fillId="4" borderId="2" xfId="0" applyNumberFormat="1" applyFont="1" applyFill="1" applyBorder="1">
      <alignment horizontal="right" vertical="center"/>
    </xf>
    <!-- 22: Total Row Currency -->
    <xf numFmtId="164" fontId="5" fillId="4" borderId="2" xfId="0" applyNumberFormat="1" applyFont="1" applyFill="1" applyBorder="1">
      <alignment horizontal="right" vertical="center"/>
    </xf>
    <!-- 23: Meta Label -->
    <xf numFmtId="0" fontId="8" fillId="5" borderId="3" xfId="0" applyFont="1" applyFill="1" applyBorder="1">
      <alignment horizontal="left" vertical="center"/>
    </xf>
    <!-- 24: Meta Input Box -->
    <xf numFmtId="0" fontId="0" fillId="0" borderId="3" xfId="0" applyBorder="1">
      <alignment horizontal="left" vertical="center"/>
    </xf>
    <!-- 25: Section Header -->
    <xf numFmtId="0" fontId="7" fillId="0" borderId="0" xfId="0" applyFont="1">
      <alignment horizontal="left" vertical="center"/>
    </xf>
    <!-- 26: Footer Notice -->
    <xf numFmtId="0" fontId="6" fillId="0" borderId="0" xfId="0" applyFont="1">
      <alignment horizontal="left" vertical="center"/>
    </xf>
    <!-- 27: Calendar Day Workday -->
    <xf numFmtId="0" fontId="0" fillId="0" borderId="6" xfId="0" applyBorder="1">
      <alignment horizontal="center" vertical="center"/>
    </xf>
    <!-- 28: Calendar Day Weekend -->
    <xf numFmtId="0" fontId="11" fillId="8" borderId="6" xfId="0" applyFont="1" applyFill="1" applyBorder="1">
      <alignment horizontal="center" vertical="center"/>
    </xf>
    <!-- 29: Calendar Day Holiday -->
    <xf numFmtId="0" fontId="13" fillId="14" borderId="6" xfId="0" applyFont="1" applyFill="1" applyBorder="1">
      <alignment horizontal="center" vertical="center"/>
    </xf>
    <!-- 30: Calendar Vacation U (Farbbalken) -->
    <xf numFmtId="0" fontId="12" fillId="9" borderId="6" xfId="0" applyFont="1" applyFill="1" applyBorder="1">
      <alignment horizontal="center" vertical="center"/>
    </xf>
    <!-- 31: Calendar Sick K -->
    <xf numFmtId="0" fontId="12" fillId="10" borderId="6" xfId="0" applyFont="1" applyFill="1" applyBorder="1">
      <alignment horizontal="center" vertical="center"/>
    </xf>
    <!-- 32: Calendar Special S -->
    <xf numFmtId="0" fontId="12" fillId="11" borderId="6" xfId="0" applyFont="1" applyFill="1" applyBorder="1">
      <alignment horizontal="center" vertical="center"/>
    </xf>
    <!-- 33: Calendar Gleittag G -->
    <xf numFmtId="0" fontId="12" fillId="12" borderId="6" xfId="0" applyFont="1" applyFill="1" applyBorder="1">
      <alignment horizontal="center" vertical="center"/>
    </xf>
    <!-- 34: Calendar Homeoffice HO -->
    <xf numFmtId="0" fontId="12" fillId="13" borderId="6" xfId="0" applyFont="1" applyFill="1" applyBorder="1">
      <alignment horizontal="center" vertical="center"/>
    </xf>
    <!-- 35: Calendar Day Num Workday -->
    <xf numFmtId="0" fontId="9" fillId="6" borderId="6" xfId="0" applyFont="1" applyFill="1" applyBorder="1">
      <alignment horizontal="center" vertical="center"/>
    </xf>
    <!-- 36: Calendar Day Num Weekend -->
    <xf numFmtId="0" fontId="11" fillId="8" borderId="6" xfId="0" applyFont="1" applyFill="1" applyBorder="1">
      <alignment horizontal="center" vertical="center"/>
    </xf>
    <!-- 37: Calendar Weekday Workday -->
    <xf numFmtId="0" fontId="10" fillId="0" borderId="6" xfId="0" applyBorder="1">
      <alignment horizontal="center" vertical="center"/>
    </xf>
    <!-- 38: Calendar Weekday Weekend -->
    <xf numFmtId="0" fontId="11" fillId="8" borderId="6" xfId="0" applyFont="1" applyFill="1" applyBorder="1">
      <alignment horizontal="center" vertical="center"/>
    </xf>
    <!-- 39: Month Header Blue -->
    <xf numFmtId="0" fontId="14" fillId="2" borderId="5" xfId="0" applyFont="1" applyFill="1" applyBorder="1">
      <alignment horizontal="center" vertical="center"/>
    </xf>
    <!-- 40: Month Header Navy Alt -->
    <xf numFmtId="0" fontId="14" fillId="15" borderId="5" xfId="0" applyFont="1" applyFill="1" applyBorder="1">
      <alignment horizontal="center" vertical="center"/>
    </xf>
    <!-- 41: Calendar Employee Left White -->
    <xf numFmtId="0" fontId="0" fillId="0" borderId="6" xfId="0" applyBorder="1">
      <alignment horizontal="left" vertical="center"/>
    </xf>
    <!-- 42: Calendar Employee Center White -->
    <xf numFmtId="0" fontId="0" fillId="0" borderId="6" xfId="0" applyBorder="1">
      <alignment horizontal="center" vertical="center"/>
    </xf>
    <!-- 43: Calendar Employee Num Bold White -->
    <xf numFmtId="168" fontId="1" fillId="0" borderId="6" xfId="0" applyNumberFormat="1" applyFont="1" applyBorder="1">
      <alignment horizontal="center" vertical="center"/>
    </xf>
    <!-- 44: Calendar Zebra Left -->
    <xf numFmtId="0" fontId="0" fillId="3" borderId="6" xfId="0" applyFill="1" applyBorder="1">
      <alignment horizontal="left" vertical="center"/>
    </xf>
    <!-- 45: Calendar Zebra Center -->
    <xf numFmtId="0" fontId="0" fillId="3" borderId="6" xfId="0" applyFill="1" applyBorder="1">
      <alignment horizontal="center" vertical="center"/>
    </xf>
    <!-- 46: Calendar Zebra Num Bold -->
    <xf numFmtId="168" fontId="1" fillId="3" borderId="6" xfId="0" applyNumberFormat="1" applyFont="1" applyBorder="1">
      <alignment horizontal="center" vertical="center"/>
    </xf>
    <!-- 47: Calendar Total Daily Sum -->
    <xf numFmtId="168" fontId="5" fillId="4" borderId="2" xfId="0" applyNumberFormat="1" applyFont="1" applyBorder="1">
      <alignment horizontal="center" vertical="center"/>
    </xf>
    <!-- 48: Legend Box Vacation -->
    <xf numFmtId="0" fontId="12" fillId="9" borderId="6" xfId="0" applyFont="1" applyFill="1" applyBorder="1">
      <alignment horizontal="center" vertical="center"/>
    </xf>
    <!-- 49: Legend Box Sick -->
    <xf numFmtId="0" fontId="12" fillId="10" borderId="6" xfId="0" applyFont="1" applyFill="1" applyBorder="1">
      <alignment horizontal="center" vertical="center"/>
    </xf>
    <!-- 50: Legend Box Special -->
    <xf numFmtId="0" fontId="12" fillId="11" borderId="6" xfId="0" applyFont="1" applyFill="1" applyBorder="1">
      <alignment horizontal="center" vertical="center"/>
    </xf>
    <!-- 51: Legend Box Gleittag -->
    <xf numFmtId="0" fontId="12" fillId="12" borderId="6" xfId="0" applyFont="1" applyFill="1" applyBorder="1">
      <alignment horizontal="center" vertical="center"/>
    </xf>
    <!-- 52: Legend Box Homeoffice -->
    <xf numFmtId="0" fontId="12" fillId="13" borderId="6" xfId="0" applyFont="1" applyFill="1" applyBorder="1">
      <alignment horizontal="center" vertical="center"/>
    </xf>
    <!-- 53: Legend Box Weekend -->
    <xf numFmtId="0" fontId="11" fillId="8" borderId="6" xfId="0" applyFont="1" applyFill="1" applyBorder="1">
      <alignment horizontal="center" vertical="center"/>
    </xf>
    <!-- 54: Legend Box Holiday -->
    <xf numFmtId="0" fontId="13" fillId="14" borderId="6" xfId="0" applyFont="1" applyFill="1" applyBorder="1">
      <alignment horizontal="center" vertical="center"/>
    </xf>
    <!-- 55: Calendar Half Day Vacation -->
    <xf numFmtId="0" fontId="16" fillId="16" borderId="6" xfId="0" applyFont="1" applyFill="1" applyBorder="1">
      <alignment horizontal="center" vertical="center"/>
    </xf>
    <!-- 56: Calendar Day Num Holiday -->
    <xf numFmtId="0" fontId="13" fillId="14" borderId="6" xfId="0" applyFont="1" applyFill="1" applyBorder="1">
      <alignment horizontal="center" vertical="center"/>
    </xf>
    <!-- 57: Calendar Weekday Holiday -->
    <xf numFmtId="0" fontId="13" fillId="14" borderId="6" xfId="0" applyFont="1" applyFill="1" applyBorder="1">
      <alignment horizontal="center" vertical="center"/>
    </xf>
  </cellXfs>
  <cellStyles count="1">
    <cellStyle name="Normal" xfId="0" builtinId="0"/>
  </cellStyles>
  <dxfs count="6">
    <!-- 0: Vacation U / V (Emerald Green) -->
    <dxf>
      <fill>
        <patternFill patternType="solid">
          <fgColor rgb="FF10B981"/>
          <bgColor rgb="FF10B981"/>
        </patternFill>
      </fill>
      <font>
        <b/>
        <color rgb="FFFFFFFF"/>
      </font>
    </dxf>
    <!-- 1: Sick K (Amber) -->
    <dxf>
      <fill>
        <patternFill patternType="solid">
          <fgColor rgb="FFF59E0B"/>
          <bgColor rgb="FFF59E0B"/>
        </patternFill>
      </fill>
      <font>
        <b/>
        <color rgb="FFFFFFFF"/>
      </font>
    </dxf>
    <!-- 2: Special S (Coral) -->
    <dxf>
      <fill>
        <patternFill patternType="solid">
          <fgColor rgb="FFE11D48"/>
          <bgColor rgb="FFE11D48"/>
        </patternFill>
      </fill>
      <font>
        <b/>
        <color rgb="FFFFFFFF"/>
      </font>
    </dxf>
    <!-- 3: Gleittag G (Sky Blue) -->
    <dxf>
      <fill>
        <patternFill patternType="solid">
          <fgColor rgb="FF0284C7"/>
          <bgColor rgb="FF0284C7"/>
        </patternFill>
      </fill>
      <font>
        <b/>
        <color rgb="FFFFFFFF"/>
      </font>
    </dxf>
    <!-- 4: Homeoffice HO (Slate) -->
    <dxf>
      <fill>
        <patternFill patternType="solid">
          <fgColor rgb="FF64748B"/>
          <bgColor rgb="FF64748B"/>
        </patternFill>
      </fill>
      <font>
        <b/>
        <color rgb="FFFFFFFF"/>
      </font>
    </dxf>
    <!-- 5: Half Day 0,5 / U/2 (Mint) -->
    <dxf>
      <fill>
        <patternFill patternType="solid">
          <fgColor rgb="FFA7F3D0"/>
          <bgColor rgb="FFA7F3D0"/>
        </patternFill>
      </fill>
      <font>
        <b/>
        <color rgb="FF065F46"/>
      </font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 showGridLines="1"/>
  </sheetViews>
  <cols>
    <col min="1" max="1" width="28" customWidth="1"/>
    <col min="2" max="2" width="16" customWidth="1"/>
    <col min="3" max="3" width="14" customWidth="1"/>
    <col min="4" max="4" width="16" customWidth="1"/>
    <col min="5" max="5" width="15" customWidth="1"/>
    <col min="6" max="6" width="14" customWidth="1"/>
    <col min="7" max="7" width="16" customWidth="1"/>
    <col min="8" max="8" width="16" customWidth="1"/>
    <col min="9" max="9" width="14" customWidth="1"/>
    <col min="10" max="10" width="16" customWidth="1"/>
  </cols>
  <sheetData>
    <row r="1" ht="6.0" customHeight="1"/>
    <row r="2" ht="26.0" customHeight="1">
      <c r="A2" t="inlineStr" s="2">
        <is>
          <t xml:space="preserve">Projektkalkulation &amp; Stundensatz-Ermittlung</t>
        </is>
      </c>
    </row>
    <row r="3" ht="18.0" customHeight="1">
      <c r="A3" t="inlineStr" s="3">
        <is>
          <t xml:space="preserve">Vollkostenrechnung und Angebotspreiskalkulation für Dienstleistungs- und Kundenprojekte</t>
        </is>
      </c>
    </row>
    <row r="4" ht="8.0" customHeight="1"/>
    <row r="5" ht="22.0" customHeight="1">
      <c r="A5" t="inlineStr" s="25">
        <is>
          <t xml:space="preserve">1. Stundensatz-Ermittlung je Rolle (Vollkostenrechnung)</t>
        </is>
      </c>
    </row>
    <row r="6" ht="22.0" customHeight="1">
      <c r="A6" t="inlineStr" s="4">
        <is>
          <t xml:space="preserve">Rolle</t>
        </is>
      </c>
      <c r="B6" t="inlineStr" s="6">
        <is>
          <t xml:space="preserve">Bruttoentgelt p.a.</t>
        </is>
      </c>
      <c r="C6" t="inlineStr" s="6">
        <is>
          <t xml:space="preserve">AG-Anteile (21%)</t>
        </is>
      </c>
      <c r="D6" t="inlineStr" s="6">
        <is>
          <t xml:space="preserve">AG-Brutto</t>
        </is>
      </c>
      <c r="E6" t="inlineStr" s="5">
        <is>
          <t xml:space="preserve">Produktive Std.</t>
        </is>
      </c>
      <c r="F6" t="inlineStr" s="6">
        <is>
          <t xml:space="preserve">Kostensatz / Std.</t>
        </is>
      </c>
      <c r="G6" t="inlineStr" s="5">
        <is>
          <t xml:space="preserve">GK-Zuschlag %</t>
        </is>
      </c>
      <c r="H6" t="inlineStr" s="6">
        <is>
          <t xml:space="preserve">Verrechnungssatz</t>
        </is>
      </c>
      <c r="I6" t="inlineStr" s="5">
        <is>
          <t xml:space="preserve">Gewinnmarge %</t>
        </is>
      </c>
      <c r="J6" t="inlineStr" s="6">
        <is>
          <t xml:space="preserve">Verkaufssatz netto</t>
        </is>
      </c>
    </row>
    <row r="7" ht="19.0" customHeight="1">
      <c r="A7" t="inlineStr" s="7">
        <is>
          <t xml:space="preserve">Junior Consultant</t>
        </is>
      </c>
      <c r="B7" s="11">
        <v>48000</v>
      </c>
      <c r="C7" s="11">
        <f>B7*0.21</f>
        <v>0</v>
      </c>
      <c r="D7" s="11">
        <f>B7+C7</f>
        <v>0</v>
      </c>
      <c r="E7" s="8">
        <v>1500</v>
      </c>
      <c r="F7" s="11">
        <f>D7/E7</f>
        <v>0</v>
      </c>
      <c r="G7" s="12">
        <v>0.25</v>
      </c>
      <c r="H7" s="11">
        <f>F7*(1+G7)</f>
        <v>0</v>
      </c>
      <c r="I7" s="12">
        <v>0.15</v>
      </c>
      <c r="J7" s="11">
        <f>H7*(1+I7)</f>
        <v>0</v>
      </c>
    </row>
    <row r="8" ht="19.0" customHeight="1">
      <c r="A8" t="inlineStr" s="7">
        <is>
          <t xml:space="preserve">Consultant</t>
        </is>
      </c>
      <c r="B8" s="11">
        <v>65000</v>
      </c>
      <c r="C8" s="11">
        <f>B8*0.21</f>
        <v>0</v>
      </c>
      <c r="D8" s="11">
        <f>B8+C8</f>
        <v>0</v>
      </c>
      <c r="E8" s="8">
        <v>1450</v>
      </c>
      <c r="F8" s="11">
        <f>D8/E8</f>
        <v>0</v>
      </c>
      <c r="G8" s="12">
        <v>0.25</v>
      </c>
      <c r="H8" s="11">
        <f>F8*(1+G8)</f>
        <v>0</v>
      </c>
      <c r="I8" s="12">
        <v>0.15</v>
      </c>
      <c r="J8" s="11">
        <f>H8*(1+I8)</f>
        <v>0</v>
      </c>
    </row>
    <row r="9" ht="19.0" customHeight="1">
      <c r="A9" t="inlineStr" s="7">
        <is>
          <t xml:space="preserve">Senior Consultant</t>
        </is>
      </c>
      <c r="B9" s="11">
        <v>85000</v>
      </c>
      <c r="C9" s="11">
        <f>B9*0.21</f>
        <v>0</v>
      </c>
      <c r="D9" s="11">
        <f>B9+C9</f>
        <v>0</v>
      </c>
      <c r="E9" s="8">
        <v>1400</v>
      </c>
      <c r="F9" s="11">
        <f>D9/E9</f>
        <v>0</v>
      </c>
      <c r="G9" s="12">
        <v>0.25</v>
      </c>
      <c r="H9" s="11">
        <f>F9*(1+G9)</f>
        <v>0</v>
      </c>
      <c r="I9" s="12">
        <v>0.15</v>
      </c>
      <c r="J9" s="11">
        <f>H9*(1+I9)</f>
        <v>0</v>
      </c>
    </row>
    <row r="10" ht="19.0" customHeight="1">
      <c r="A10" t="inlineStr" s="7">
        <is>
          <t xml:space="preserve">Project Lead</t>
        </is>
      </c>
      <c r="B10" s="11">
        <v>105000</v>
      </c>
      <c r="C10" s="11">
        <f>B10*0.21</f>
        <v>0</v>
      </c>
      <c r="D10" s="11">
        <f>B10+C10</f>
        <v>0</v>
      </c>
      <c r="E10" s="8">
        <v>1350</v>
      </c>
      <c r="F10" s="11">
        <f>D10/E10</f>
        <v>0</v>
      </c>
      <c r="G10" s="12">
        <v>0.25</v>
      </c>
      <c r="H10" s="11">
        <f>F10*(1+G10)</f>
        <v>0</v>
      </c>
      <c r="I10" s="12">
        <v>0.2</v>
      </c>
      <c r="J10" s="11">
        <f>H10*(1+I10)</f>
        <v>0</v>
      </c>
    </row>
    <row r="11" ht="19.0" customHeight="1">
      <c r="A11" t="inlineStr" s="7">
        <is>
          <t xml:space="preserve">Director / Partner</t>
        </is>
      </c>
      <c r="B11" s="11">
        <v>130000</v>
      </c>
      <c r="C11" s="11">
        <f>B11*0.21</f>
        <v>0</v>
      </c>
      <c r="D11" s="11">
        <f>B11+C11</f>
        <v>0</v>
      </c>
      <c r="E11" s="8">
        <v>1200</v>
      </c>
      <c r="F11" s="11">
        <f>D11/E11</f>
        <v>0</v>
      </c>
      <c r="G11" s="12">
        <v>0.25</v>
      </c>
      <c r="H11" s="11">
        <f>F11*(1+G11)</f>
        <v>0</v>
      </c>
      <c r="I11" s="12">
        <v>0.2</v>
      </c>
      <c r="J11" s="11">
        <f>H11*(1+I11)</f>
        <v>0</v>
      </c>
    </row>
    <row r="12" ht="10.0" customHeight="1"/>
    <row r="13" ht="22.0" customHeight="1">
      <c r="A13" t="inlineStr" s="25">
        <is>
          <t xml:space="preserve">2. Aufwandsschätzung &amp; Angebotspreis je Arbeitspaket</t>
        </is>
      </c>
    </row>
    <row r="14" ht="22.0" customHeight="1">
      <c r="A14" t="inlineStr" s="4">
        <is>
          <t xml:space="preserve">Arbeitspaket / Phase</t>
        </is>
      </c>
      <c r="B14" t="inlineStr" s="4">
        <is>
          <t xml:space="preserve">Rolle</t>
        </is>
      </c>
      <c r="C14" t="inlineStr" s="5">
        <is>
          <t xml:space="preserve">Plan-Stunden</t>
        </is>
      </c>
      <c r="D14" t="inlineStr" s="6">
        <is>
          <t xml:space="preserve">Verrechnungssatz</t>
        </is>
      </c>
      <c r="E14" t="inlineStr" s="6">
        <is>
          <t xml:space="preserve">Plan-Kosten</t>
        </is>
      </c>
      <c r="F14" t="inlineStr" s="5">
        <is>
          <t xml:space="preserve">Risikopuffer %</t>
        </is>
      </c>
      <c r="G14" t="inlineStr" s="6">
        <is>
          <t xml:space="preserve">Kosten inkl. Puffer</t>
        </is>
      </c>
      <c r="H14" t="inlineStr" s="6">
        <is>
          <t xml:space="preserve">Verkaufssatz netto</t>
        </is>
      </c>
      <c r="I14" t="inlineStr" s="6">
        <is>
          <t xml:space="preserve">Plan-Erlös netto</t>
        </is>
      </c>
    </row>
    <row r="15" ht="19.0" customHeight="1">
      <c r="A15" t="inlineStr" s="7">
        <is>
          <t xml:space="preserve">Project Initiation &amp; Kickoff</t>
        </is>
      </c>
      <c r="B15" t="inlineStr" s="7">
        <is>
          <t xml:space="preserve">Project Lead</t>
        </is>
      </c>
      <c r="C15" s="8">
        <v>40</v>
      </c>
      <c r="D15" s="11">
        <v>85.0</v>
      </c>
      <c r="E15" s="11">
        <f>C15*D15</f>
        <v>0</v>
      </c>
      <c r="F15" s="12">
        <v>0.1</v>
      </c>
      <c r="G15" s="11">
        <f>E15*(1+F15)</f>
        <v>0</v>
      </c>
      <c r="H15" s="11">
        <v>125.0</v>
      </c>
      <c r="I15" s="11">
        <f>C15*H15</f>
        <v>0</v>
      </c>
    </row>
    <row r="16" ht="19.0" customHeight="1">
      <c r="A16" t="inlineStr" s="7">
        <is>
          <t xml:space="preserve">Requirements Analysis</t>
        </is>
      </c>
      <c r="B16" t="inlineStr" s="7">
        <is>
          <t xml:space="preserve">Senior Consultant</t>
        </is>
      </c>
      <c r="C16" s="8">
        <v>80</v>
      </c>
      <c r="D16" s="11">
        <v>85.0</v>
      </c>
      <c r="E16" s="11">
        <f>C16*D16</f>
        <v>0</v>
      </c>
      <c r="F16" s="12">
        <v>0.1</v>
      </c>
      <c r="G16" s="11">
        <f>E16*(1+F16)</f>
        <v>0</v>
      </c>
      <c r="H16" s="11">
        <v>125.0</v>
      </c>
      <c r="I16" s="11">
        <f>C16*H16</f>
        <v>0</v>
      </c>
    </row>
    <row r="17" ht="19.0" customHeight="1">
      <c r="A17" t="inlineStr" s="7">
        <is>
          <t xml:space="preserve">Architecture &amp; Design</t>
        </is>
      </c>
      <c r="B17" t="inlineStr" s="7">
        <is>
          <t xml:space="preserve">Senior Consultant</t>
        </is>
      </c>
      <c r="C17" s="8">
        <v>60</v>
      </c>
      <c r="D17" s="11">
        <v>85.0</v>
      </c>
      <c r="E17" s="11">
        <f>C17*D17</f>
        <v>0</v>
      </c>
      <c r="F17" s="12">
        <v>0.1</v>
      </c>
      <c r="G17" s="11">
        <f>E17*(1+F17)</f>
        <v>0</v>
      </c>
      <c r="H17" s="11">
        <v>125.0</v>
      </c>
      <c r="I17" s="11">
        <f>C17*H17</f>
        <v>0</v>
      </c>
    </row>
    <row r="18" ht="19.0" customHeight="1">
      <c r="A18" t="inlineStr" s="7">
        <is>
          <t xml:space="preserve">Implementation Part 1</t>
        </is>
      </c>
      <c r="B18" t="inlineStr" s="7">
        <is>
          <t xml:space="preserve">Consultant</t>
        </is>
      </c>
      <c r="C18" s="8">
        <v>160</v>
      </c>
      <c r="D18" s="11">
        <v>85.0</v>
      </c>
      <c r="E18" s="11">
        <f>C18*D18</f>
        <v>0</v>
      </c>
      <c r="F18" s="12">
        <v>0.15</v>
      </c>
      <c r="G18" s="11">
        <f>E18*(1+F18)</f>
        <v>0</v>
      </c>
      <c r="H18" s="11">
        <v>125.0</v>
      </c>
      <c r="I18" s="11">
        <f>C18*H18</f>
        <v>0</v>
      </c>
    </row>
    <row r="19" ht="19.0" customHeight="1">
      <c r="A19" t="inlineStr" s="7">
        <is>
          <t xml:space="preserve">Implementation Part 2</t>
        </is>
      </c>
      <c r="B19" t="inlineStr" s="7">
        <is>
          <t xml:space="preserve">Consultant</t>
        </is>
      </c>
      <c r="C19" s="8">
        <v>160</v>
      </c>
      <c r="D19" s="11">
        <v>85.0</v>
      </c>
      <c r="E19" s="11">
        <f>C19*D19</f>
        <v>0</v>
      </c>
      <c r="F19" s="12">
        <v>0.15</v>
      </c>
      <c r="G19" s="11">
        <f>E19*(1+F19)</f>
        <v>0</v>
      </c>
      <c r="H19" s="11">
        <v>125.0</v>
      </c>
      <c r="I19" s="11">
        <f>C19*H19</f>
        <v>0</v>
      </c>
    </row>
    <row r="20" ht="19.0" customHeight="1">
      <c r="A20" t="inlineStr" s="7">
        <is>
          <t xml:space="preserve">Quality Assurance &amp; Testing</t>
        </is>
      </c>
      <c r="B20" t="inlineStr" s="7">
        <is>
          <t xml:space="preserve">Junior Consultant</t>
        </is>
      </c>
      <c r="C20" s="8">
        <v>80</v>
      </c>
      <c r="D20" s="11">
        <v>85.0</v>
      </c>
      <c r="E20" s="11">
        <f>C20*D20</f>
        <v>0</v>
      </c>
      <c r="F20" s="12">
        <v>0.1</v>
      </c>
      <c r="G20" s="11">
        <f>E20*(1+F20)</f>
        <v>0</v>
      </c>
      <c r="H20" s="11">
        <v>125.0</v>
      </c>
      <c r="I20" s="11">
        <f>C20*H20</f>
        <v>0</v>
      </c>
    </row>
    <row r="21" ht="19.0" customHeight="1">
      <c r="A21" t="inlineStr" s="7">
        <is>
          <t xml:space="preserve">Training &amp; Rollout</t>
        </is>
      </c>
      <c r="B21" t="inlineStr" s="7">
        <is>
          <t xml:space="preserve">Consultant</t>
        </is>
      </c>
      <c r="C21" s="8">
        <v>40</v>
      </c>
      <c r="D21" s="11">
        <v>85.0</v>
      </c>
      <c r="E21" s="11">
        <f>C21*D21</f>
        <v>0</v>
      </c>
      <c r="F21" s="12">
        <v>0.1</v>
      </c>
      <c r="G21" s="11">
        <f>E21*(1+F21)</f>
        <v>0</v>
      </c>
      <c r="H21" s="11">
        <v>125.0</v>
      </c>
      <c r="I21" s="11">
        <f>C21*H21</f>
        <v>0</v>
      </c>
    </row>
    <row r="22" ht="19.0" customHeight="1">
      <c r="A22" t="inlineStr" s="7">
        <is>
          <t xml:space="preserve">Project Management</t>
        </is>
      </c>
      <c r="B22" t="inlineStr" s="7">
        <is>
          <t xml:space="preserve">Project Lead</t>
        </is>
      </c>
      <c r="C22" s="8">
        <v>60</v>
      </c>
      <c r="D22" s="11">
        <v>85.0</v>
      </c>
      <c r="E22" s="11">
        <f>C22*D22</f>
        <v>0</v>
      </c>
      <c r="F22" s="12">
        <v>0.1</v>
      </c>
      <c r="G22" s="11">
        <f>E22*(1+F22)</f>
        <v>0</v>
      </c>
      <c r="H22" s="11">
        <v>125.0</v>
      </c>
      <c r="I22" s="11">
        <f>C22*H22</f>
        <v>0</v>
      </c>
    </row>
    <row r="23" ht="6.0" customHeight="1"/>
    <row r="24" ht="21.0" customHeight="1">
      <c r="B24" t="inlineStr" s="19">
        <is>
          <t xml:space="preserve">Summe Plan-Stunden:</t>
        </is>
      </c>
      <c r="C24" s="20">
        <f>SUM(C18:C25)</f>
        <v>0</v>
      </c>
    </row>
    <row r="25" ht="21.0" customHeight="1">
      <c r="H25" t="inlineStr" s="19">
        <is>
          <t xml:space="preserve">Gesamtkosten Plan (€):</t>
        </is>
      </c>
      <c r="I25" s="22">
        <f>SUM(G18:G25)</f>
        <v>0</v>
      </c>
    </row>
    <row r="26" ht="21.0" customHeight="1">
      <c r="H26" t="inlineStr" s="19">
        <is>
          <t xml:space="preserve">Netto-Angebotspreis (€):</t>
        </is>
      </c>
      <c r="I26" s="22">
        <f>SUM(I18:I25)</f>
        <v>0</v>
      </c>
    </row>
    <row r="27" ht="21.0" customHeight="1">
      <c r="H27" t="inlineStr" s="19">
        <is>
          <t xml:space="preserve">Erwarteter Deckungsbeitrag (€):</t>
        </is>
      </c>
      <c r="I27" s="22">
        <f>I29-I28</f>
        <v>0</v>
      </c>
    </row>
    <row r="28" ht="10.0" customHeight="1"/>
    <row r="29" ht="16.0" customHeight="1">
      <c r="A29" t="inlineStr" s="26">
        <is>
          <t xml:space="preserve">Kostenlose Vorlage von PlainStaff · plainstaff.com/de/wissen/vorlagen/</t>
        </is>
      </c>
    </row>
  </sheetData>
</worksheet>
</file>